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0.10\Dati\Archivio Generale\AMMINISTRAZIONE\SEGRETERIA GENERALE\SITO INTERNET\AMMINISTRAZIONE TRASPARENTE\Casa Laner\04_Personale\[E]Tassi di assenza\"/>
    </mc:Choice>
  </mc:AlternateContent>
  <xr:revisionPtr revIDLastSave="0" documentId="13_ncr:1_{D2DF2E2C-05AF-4DFC-8D2E-F25C835AEB7C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G7" i="1"/>
  <c r="K7" i="1" s="1"/>
  <c r="N7" i="1" s="1"/>
  <c r="F7" i="1"/>
  <c r="D7" i="1"/>
  <c r="J6" i="1"/>
  <c r="G6" i="1"/>
  <c r="F6" i="1"/>
  <c r="D6" i="1"/>
  <c r="J5" i="1"/>
  <c r="G5" i="1"/>
  <c r="F5" i="1"/>
  <c r="D5" i="1"/>
  <c r="G4" i="1"/>
  <c r="F4" i="1"/>
  <c r="C4" i="1"/>
  <c r="K5" i="1"/>
  <c r="N5" i="1" s="1"/>
  <c r="K4" i="1"/>
  <c r="N4" i="1" s="1"/>
  <c r="K6" i="1" l="1"/>
  <c r="N6" i="1" s="1"/>
</calcChain>
</file>

<file path=xl/sharedStrings.xml><?xml version="1.0" encoding="utf-8"?>
<sst xmlns="http://schemas.openxmlformats.org/spreadsheetml/2006/main" count="22" uniqueCount="22">
  <si>
    <t>TASSO ASSENZE PERSONALE A TEMPO INDETERMINATO - AREA NON DIRIGENZIALE, AI SENSI DELL'ART. 16, COMMA 3, DEL D. LGS. 14 MARZO 2013 N. 33</t>
  </si>
  <si>
    <t>GIORNI ASSENZE</t>
  </si>
  <si>
    <t xml:space="preserve">GIORNI TOTALI </t>
  </si>
  <si>
    <t xml:space="preserve">TASSO  ASSENZA </t>
  </si>
  <si>
    <t>N. DIPENDENTI (unità)</t>
  </si>
  <si>
    <t>MALATTIA</t>
  </si>
  <si>
    <t>L. 104/1992</t>
  </si>
  <si>
    <t>CONG. STRAORD.</t>
  </si>
  <si>
    <t>MATERNITA' E MALATTIA FIGLI</t>
  </si>
  <si>
    <t>PERMESSI RETRIBUITI</t>
  </si>
  <si>
    <t>SCIOPERO</t>
  </si>
  <si>
    <t>COMANDO</t>
  </si>
  <si>
    <t>NON RETRIBUITE</t>
  </si>
  <si>
    <t>ASSENZE</t>
  </si>
  <si>
    <t>CONTRATTUALI</t>
  </si>
  <si>
    <t>LAVORATI</t>
  </si>
  <si>
    <t>% GG. ASSENZA</t>
  </si>
  <si>
    <t>GEN-MAR</t>
  </si>
  <si>
    <t>APR-GIU</t>
  </si>
  <si>
    <t>LUG-SET</t>
  </si>
  <si>
    <t>OTT-DIC</t>
  </si>
  <si>
    <t>TRIMESTRE DI RIFERIMENTO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</si>
</sst>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0" fillId="2" borderId="17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2" borderId="22" xfId="0" applyNumberFormat="1" applyFill="1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workbookViewId="0">
      <selection activeCell="A3" sqref="A3:N3"/>
    </sheetView>
  </sheetViews>
  <sheetFormatPr defaultRowHeight="15" x14ac:dyDescent="0.25"/>
  <cols>
    <col min="1" max="1" width="16.42578125" customWidth="1"/>
    <col min="2" max="2" width="15.5703125" customWidth="1"/>
    <col min="3" max="10" width="12.7109375" customWidth="1"/>
    <col min="11" max="13" width="14.7109375" customWidth="1"/>
    <col min="14" max="14" width="14.85546875" customWidth="1"/>
  </cols>
  <sheetData>
    <row r="1" spans="1:14" ht="21.75" thickBot="1" x14ac:dyDescent="0.4">
      <c r="A1" s="1" t="s">
        <v>0</v>
      </c>
    </row>
    <row r="2" spans="1:14" ht="38.25" thickBot="1" x14ac:dyDescent="0.3">
      <c r="C2" s="18" t="s">
        <v>1</v>
      </c>
      <c r="D2" s="19"/>
      <c r="E2" s="19"/>
      <c r="F2" s="19"/>
      <c r="G2" s="19"/>
      <c r="H2" s="19"/>
      <c r="I2" s="19"/>
      <c r="J2" s="20"/>
      <c r="K2" s="21" t="s">
        <v>2</v>
      </c>
      <c r="L2" s="22"/>
      <c r="M2" s="23"/>
      <c r="N2" s="2" t="s">
        <v>3</v>
      </c>
    </row>
    <row r="3" spans="1:14" ht="45" x14ac:dyDescent="0.25">
      <c r="A3" s="24" t="s">
        <v>21</v>
      </c>
      <c r="B3" s="24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  <c r="K3" s="25" t="s">
        <v>13</v>
      </c>
      <c r="L3" s="26" t="s">
        <v>14</v>
      </c>
      <c r="M3" s="27" t="s">
        <v>15</v>
      </c>
      <c r="N3" s="28" t="s">
        <v>16</v>
      </c>
    </row>
    <row r="4" spans="1:14" x14ac:dyDescent="0.25">
      <c r="A4" s="3" t="s">
        <v>17</v>
      </c>
      <c r="B4" s="3">
        <v>61</v>
      </c>
      <c r="C4" s="4">
        <f>30+185</f>
        <v>215</v>
      </c>
      <c r="D4" s="5">
        <v>12</v>
      </c>
      <c r="E4" s="5">
        <v>0</v>
      </c>
      <c r="F4" s="5">
        <f>33+57+31+2</f>
        <v>123</v>
      </c>
      <c r="G4" s="5">
        <f>8+1+7+1</f>
        <v>17</v>
      </c>
      <c r="H4" s="5">
        <v>0</v>
      </c>
      <c r="I4" s="5">
        <v>0</v>
      </c>
      <c r="J4" s="6">
        <v>2</v>
      </c>
      <c r="K4" s="4">
        <f>SUM(C4:J4)</f>
        <v>369</v>
      </c>
      <c r="L4" s="5">
        <v>3897</v>
      </c>
      <c r="M4" s="6">
        <v>2787</v>
      </c>
      <c r="N4" s="7">
        <f>K4/L4%</f>
        <v>9.4688221709006939</v>
      </c>
    </row>
    <row r="5" spans="1:14" x14ac:dyDescent="0.25">
      <c r="A5" s="3" t="s">
        <v>18</v>
      </c>
      <c r="B5" s="3">
        <v>59</v>
      </c>
      <c r="C5" s="4">
        <v>229</v>
      </c>
      <c r="D5" s="5">
        <f>2+9</f>
        <v>11</v>
      </c>
      <c r="E5" s="5">
        <v>0</v>
      </c>
      <c r="F5" s="5">
        <f>91+88+4+40</f>
        <v>223</v>
      </c>
      <c r="G5" s="5">
        <f>9+4+6+2</f>
        <v>21</v>
      </c>
      <c r="H5" s="5">
        <v>0</v>
      </c>
      <c r="I5" s="5">
        <v>0</v>
      </c>
      <c r="J5" s="6">
        <f>11+1+30</f>
        <v>42</v>
      </c>
      <c r="K5" s="4">
        <f>SUM(C5:J5)</f>
        <v>526</v>
      </c>
      <c r="L5" s="5">
        <v>3687</v>
      </c>
      <c r="M5" s="6">
        <v>2716</v>
      </c>
      <c r="N5" s="7">
        <f>K5/L5%</f>
        <v>14.266341198806618</v>
      </c>
    </row>
    <row r="6" spans="1:14" x14ac:dyDescent="0.25">
      <c r="A6" s="8" t="s">
        <v>19</v>
      </c>
      <c r="B6" s="8">
        <v>59</v>
      </c>
      <c r="C6" s="9">
        <v>169</v>
      </c>
      <c r="D6" s="10">
        <f>9+10</f>
        <v>19</v>
      </c>
      <c r="E6" s="10">
        <v>0</v>
      </c>
      <c r="F6" s="10">
        <f>76+44+33+31+7</f>
        <v>191</v>
      </c>
      <c r="G6" s="10">
        <f>4+8+3</f>
        <v>15</v>
      </c>
      <c r="H6" s="10">
        <v>0</v>
      </c>
      <c r="I6" s="10">
        <v>0</v>
      </c>
      <c r="J6" s="11">
        <f>19+154</f>
        <v>173</v>
      </c>
      <c r="K6" s="4">
        <f>SUM(C6:J6)</f>
        <v>567</v>
      </c>
      <c r="L6" s="10">
        <v>3626</v>
      </c>
      <c r="M6" s="11">
        <v>2426</v>
      </c>
      <c r="N6" s="7">
        <f>K6/L6%</f>
        <v>15.637065637065637</v>
      </c>
    </row>
    <row r="7" spans="1:14" ht="15.75" thickBot="1" x14ac:dyDescent="0.3">
      <c r="A7" s="12" t="s">
        <v>20</v>
      </c>
      <c r="B7" s="12">
        <v>58</v>
      </c>
      <c r="C7" s="13">
        <v>306</v>
      </c>
      <c r="D7" s="14">
        <f>6+8</f>
        <v>14</v>
      </c>
      <c r="E7" s="14">
        <v>0</v>
      </c>
      <c r="F7" s="14">
        <f>92+120+2</f>
        <v>214</v>
      </c>
      <c r="G7" s="14">
        <f>9+5+8+1+3+1</f>
        <v>27</v>
      </c>
      <c r="H7" s="14">
        <v>0</v>
      </c>
      <c r="I7" s="14">
        <v>0</v>
      </c>
      <c r="J7" s="15">
        <f>1+92</f>
        <v>93</v>
      </c>
      <c r="K7" s="17">
        <f>SUM(C7:J7)</f>
        <v>654</v>
      </c>
      <c r="L7" s="14">
        <v>3481</v>
      </c>
      <c r="M7" s="15">
        <v>2477</v>
      </c>
      <c r="N7" s="16">
        <f>K7/L7%</f>
        <v>18.787704682562481</v>
      </c>
    </row>
  </sheetData>
  <mergeCells count="2">
    <mergeCell ref="C2:J2"/>
    <mergeCell ref="K2:M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Bonato</dc:creator>
  <cp:lastModifiedBy>Elisabetta Bonato</cp:lastModifiedBy>
  <cp:lastPrinted>2025-05-29T09:57:39Z</cp:lastPrinted>
  <dcterms:created xsi:type="dcterms:W3CDTF">2015-06-05T18:19:34Z</dcterms:created>
  <dcterms:modified xsi:type="dcterms:W3CDTF">2025-05-29T09:57:44Z</dcterms:modified>
</cp:coreProperties>
</file>